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450" activeTab="2"/>
  </bookViews>
  <sheets>
    <sheet name="Inscriptions" sheetId="1" r:id="rId1"/>
    <sheet name="Feuil1" sheetId="6" r:id="rId2"/>
    <sheet name="PO-PU" sheetId="2" r:id="rId3"/>
    <sheet name="Ben" sheetId="3" r:id="rId4"/>
    <sheet name="Min" sheetId="4" r:id="rId5"/>
    <sheet name="Cad" sheetId="5" r:id="rId6"/>
  </sheets>
  <definedNames>
    <definedName name="_xlnm._FilterDatabase" localSheetId="0" hidden="1">Inscriptions!$C$4:$J$28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6" l="1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4" i="6"/>
  <c r="K26" i="1" l="1"/>
  <c r="K25" i="1"/>
  <c r="K24" i="1"/>
  <c r="K27" i="1"/>
  <c r="K23" i="1"/>
  <c r="K28" i="1"/>
  <c r="K13" i="1"/>
  <c r="K11" i="1"/>
  <c r="K9" i="1"/>
  <c r="K8" i="1"/>
  <c r="K7" i="1"/>
  <c r="K10" i="1"/>
  <c r="K12" i="1"/>
  <c r="K15" i="1"/>
  <c r="K16" i="1"/>
  <c r="K17" i="1"/>
  <c r="K18" i="1"/>
  <c r="K20" i="1"/>
  <c r="K21" i="1"/>
  <c r="K22" i="1"/>
  <c r="K6" i="1"/>
  <c r="K5" i="1"/>
</calcChain>
</file>

<file path=xl/sharedStrings.xml><?xml version="1.0" encoding="utf-8"?>
<sst xmlns="http://schemas.openxmlformats.org/spreadsheetml/2006/main" count="200" uniqueCount="93">
  <si>
    <t>Vaux Champagne</t>
  </si>
  <si>
    <t>Item</t>
  </si>
  <si>
    <t>NOM PRENOM</t>
  </si>
  <si>
    <t>Année</t>
  </si>
  <si>
    <t>Club</t>
  </si>
  <si>
    <t>Certificat</t>
  </si>
  <si>
    <t>Licence</t>
  </si>
  <si>
    <t>Min</t>
  </si>
  <si>
    <t>FRICOTEAUX THEO
GABRIEL TIMOTHE</t>
  </si>
  <si>
    <t>Sex</t>
  </si>
  <si>
    <t>M</t>
  </si>
  <si>
    <t>CHARLEVILLE MEZIERES
LA GRANDVILLE</t>
  </si>
  <si>
    <t>Ville</t>
  </si>
  <si>
    <t>FFC</t>
  </si>
  <si>
    <t>TESSARI Paolo
VERZEAUX Cyprien</t>
  </si>
  <si>
    <t>Po/Pu</t>
  </si>
  <si>
    <t>St Loup Terrier</t>
  </si>
  <si>
    <t>2004
2003</t>
  </si>
  <si>
    <t>Bin</t>
  </si>
  <si>
    <t>TESSARI Nathan
FRITSCHE Julien</t>
  </si>
  <si>
    <t>V.C. RETHEL</t>
  </si>
  <si>
    <t>v.C. RETHEL</t>
  </si>
  <si>
    <t>Cad</t>
  </si>
  <si>
    <t>TESSARI Viktor
FRITSCHE Aubin</t>
  </si>
  <si>
    <t>1999
1998</t>
  </si>
  <si>
    <t>F</t>
  </si>
  <si>
    <t xml:space="preserve">1999
</t>
  </si>
  <si>
    <t>2001
2001</t>
  </si>
  <si>
    <t>2004
2004</t>
  </si>
  <si>
    <t>FFA</t>
  </si>
  <si>
    <t>LEDOUX CEDRINE
MEZIERE MELYNE</t>
  </si>
  <si>
    <t>OMONT
BALAIVES ET BUTZ</t>
  </si>
  <si>
    <t>USCN
NL</t>
  </si>
  <si>
    <t>NL</t>
  </si>
  <si>
    <t>BALAIVES ET BUTZ</t>
  </si>
  <si>
    <t>GARNIER THEO
MEZIERE EWEN</t>
  </si>
  <si>
    <t>2004
2005</t>
  </si>
  <si>
    <t>DUPONT Alexis 
MALICET Axel</t>
  </si>
  <si>
    <t>2001
2004</t>
  </si>
  <si>
    <t>PATE Daniel 
CARRIA Theo</t>
  </si>
  <si>
    <t>Nautré Luca
Lépine Clément</t>
  </si>
  <si>
    <t>2002
2002</t>
  </si>
  <si>
    <t>Rethel Courir
NL</t>
  </si>
  <si>
    <t xml:space="preserve">
Attigny</t>
  </si>
  <si>
    <t>Temps</t>
  </si>
  <si>
    <t>Place</t>
  </si>
  <si>
    <t>Dos</t>
  </si>
  <si>
    <t>Age</t>
  </si>
  <si>
    <t xml:space="preserve"> </t>
  </si>
  <si>
    <t>Equipes</t>
  </si>
  <si>
    <t>Clubs</t>
  </si>
  <si>
    <t>Cat</t>
  </si>
  <si>
    <t>Résultats PO/PU</t>
  </si>
  <si>
    <t>Résultats Cadets</t>
  </si>
  <si>
    <t>Résultats Benjamins</t>
  </si>
  <si>
    <t>Résultats Minimes</t>
  </si>
  <si>
    <t>Inscriptions Bike &amp; Run</t>
  </si>
  <si>
    <t>Rang</t>
  </si>
  <si>
    <t>Dossard</t>
  </si>
  <si>
    <t>NOMS Prénoms</t>
  </si>
  <si>
    <t>Catégorie</t>
  </si>
  <si>
    <t>Rang
 Cat</t>
  </si>
  <si>
    <t>FRICOTEAUX THEO / GABRIEL TIMOTHE</t>
  </si>
  <si>
    <t>TESSARI Paolo / VERZEAUX Cyprien</t>
  </si>
  <si>
    <t>TESSARI Nathan / FRITSCHE Julien</t>
  </si>
  <si>
    <t>TESSARI Viktor / FRITSCHE Aubin</t>
  </si>
  <si>
    <t>LEDOUX CEDRINE / MEZIERE MELYNE</t>
  </si>
  <si>
    <t>GARNIER THEO / MEZIERE EWEN</t>
  </si>
  <si>
    <t>DUPONT Alexis / MALICET Axel</t>
  </si>
  <si>
    <t>PATE Daniel / CARRIA Theo</t>
  </si>
  <si>
    <t>Nautré Luca / Lépine Clément</t>
  </si>
  <si>
    <t>USCN / NL</t>
  </si>
  <si>
    <t>Rethel Courir / NL</t>
  </si>
  <si>
    <t>MONTREUIL GAUTHIER
BIGAULT DANY</t>
  </si>
  <si>
    <t>fjep ATTIG</t>
  </si>
  <si>
    <t>GUERIN Zelie / LEMOINE Maxime</t>
  </si>
  <si>
    <t>FJEP ATTIGNY</t>
  </si>
  <si>
    <t>DARCQ Rémi / GARNIER Hugo</t>
  </si>
  <si>
    <t xml:space="preserve">UNSS NOVION </t>
  </si>
  <si>
    <t>DUPONT Alexis / GRABOWECKI Arthur</t>
  </si>
  <si>
    <t>TESSARI Nathan FRITSCHE Julien</t>
  </si>
  <si>
    <t xml:space="preserve">FRITSCHE Antoine / GENTILS Simon </t>
  </si>
  <si>
    <t>LECONTE Calysta / DASNOY Nathan</t>
  </si>
  <si>
    <t>USCN</t>
  </si>
  <si>
    <t>AUGE Maxance / GUILLIN Maina</t>
  </si>
  <si>
    <t>Rethel Courir</t>
  </si>
  <si>
    <t>MARTIN NOA / BOURNOVILLE Titou</t>
  </si>
  <si>
    <t>DASNOIS Jade / CUNISSE Paulin</t>
  </si>
  <si>
    <t>USNC Nouvion</t>
  </si>
  <si>
    <t>BAU Romane / BAU Pauline</t>
  </si>
  <si>
    <t xml:space="preserve"> VACHE Leonie / FELKHARDJI Emma</t>
  </si>
  <si>
    <t xml:space="preserve">BAZELAIRE Nathanael /BAZELAIRE Gaëtan </t>
  </si>
  <si>
    <t>GARNIER THEO 
MEZIERE EWEN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</si>
</sst>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1" fontId="2" fillId="0" borderId="6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1" fontId="2" fillId="0" borderId="1" xfId="0" applyNumberFormat="1" applyFont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1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6" xfId="0" applyBorder="1"/>
    <xf numFmtId="21" fontId="0" fillId="0" borderId="0" xfId="0" applyNumberFormat="1" applyBorder="1"/>
    <xf numFmtId="0" fontId="0" fillId="0" borderId="9" xfId="0" applyBorder="1"/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C7" sqref="C7"/>
    </sheetView>
  </sheetViews>
  <sheetFormatPr baseColWidth="10" defaultRowHeight="15" x14ac:dyDescent="0.25"/>
  <cols>
    <col min="1" max="1" width="5.140625" style="1" bestFit="1" customWidth="1"/>
    <col min="2" max="2" width="8.28515625" style="1" customWidth="1"/>
    <col min="3" max="3" width="22.42578125" style="1" customWidth="1"/>
    <col min="4" max="4" width="8" style="1" customWidth="1"/>
    <col min="5" max="5" width="9.7109375" style="1" customWidth="1"/>
    <col min="6" max="6" width="5.28515625" style="1" customWidth="1"/>
    <col min="7" max="7" width="21.7109375" style="1" customWidth="1"/>
    <col min="8" max="8" width="9.140625" style="1" bestFit="1" customWidth="1"/>
    <col min="9" max="9" width="7.5703125" style="1" bestFit="1" customWidth="1"/>
    <col min="10" max="10" width="26.5703125" style="1" customWidth="1"/>
    <col min="11" max="11" width="6.5703125" style="1" customWidth="1"/>
    <col min="12" max="16384" width="11.42578125" style="1"/>
  </cols>
  <sheetData>
    <row r="1" spans="1:12" ht="26.25" x14ac:dyDescent="0.25">
      <c r="A1" s="29" t="s">
        <v>56</v>
      </c>
      <c r="B1" s="29"/>
      <c r="C1" s="29"/>
      <c r="D1" s="29"/>
      <c r="E1" s="29"/>
      <c r="F1" s="29"/>
      <c r="G1" s="29"/>
      <c r="H1" s="29"/>
      <c r="I1" s="29"/>
    </row>
    <row r="2" spans="1:12" ht="26.25" x14ac:dyDescent="0.25">
      <c r="A2" s="29" t="s">
        <v>0</v>
      </c>
      <c r="B2" s="29"/>
      <c r="C2" s="29"/>
      <c r="D2" s="29"/>
      <c r="E2" s="29"/>
      <c r="F2" s="29"/>
      <c r="G2" s="2">
        <v>41980</v>
      </c>
    </row>
    <row r="3" spans="1:12" x14ac:dyDescent="0.25">
      <c r="K3" s="22">
        <v>2014</v>
      </c>
    </row>
    <row r="4" spans="1:12" s="4" customFormat="1" ht="15.75" x14ac:dyDescent="0.25">
      <c r="A4" s="3" t="s">
        <v>1</v>
      </c>
      <c r="B4" s="3" t="s">
        <v>46</v>
      </c>
      <c r="C4" s="3" t="s">
        <v>2</v>
      </c>
      <c r="D4" s="3" t="s">
        <v>3</v>
      </c>
      <c r="E4" s="3" t="s">
        <v>51</v>
      </c>
      <c r="F4" s="3" t="s">
        <v>9</v>
      </c>
      <c r="G4" s="3" t="s">
        <v>4</v>
      </c>
      <c r="H4" s="3" t="s">
        <v>5</v>
      </c>
      <c r="I4" s="3" t="s">
        <v>6</v>
      </c>
      <c r="J4" s="3" t="s">
        <v>12</v>
      </c>
      <c r="K4" s="5" t="s">
        <v>47</v>
      </c>
    </row>
    <row r="5" spans="1:12" s="4" customFormat="1" ht="31.5" x14ac:dyDescent="0.25">
      <c r="A5" s="5">
        <v>1</v>
      </c>
      <c r="B5" s="5"/>
      <c r="C5" s="6" t="s">
        <v>8</v>
      </c>
      <c r="D5" s="7" t="s">
        <v>27</v>
      </c>
      <c r="E5" s="5" t="s">
        <v>7</v>
      </c>
      <c r="F5" s="5" t="s">
        <v>10</v>
      </c>
      <c r="G5" s="5" t="s">
        <v>33</v>
      </c>
      <c r="H5" s="5"/>
      <c r="I5" s="5"/>
      <c r="J5" s="7" t="s">
        <v>11</v>
      </c>
      <c r="K5" s="8">
        <f>K$3-2001</f>
        <v>13</v>
      </c>
    </row>
    <row r="6" spans="1:12" s="4" customFormat="1" ht="31.5" x14ac:dyDescent="0.25">
      <c r="A6" s="5">
        <v>2</v>
      </c>
      <c r="B6" s="5"/>
      <c r="C6" s="6" t="s">
        <v>14</v>
      </c>
      <c r="D6" s="7" t="s">
        <v>28</v>
      </c>
      <c r="E6" s="5" t="s">
        <v>15</v>
      </c>
      <c r="F6" s="5" t="s">
        <v>10</v>
      </c>
      <c r="G6" s="5" t="s">
        <v>20</v>
      </c>
      <c r="H6" s="5"/>
      <c r="I6" s="5" t="s">
        <v>13</v>
      </c>
      <c r="J6" s="7" t="s">
        <v>16</v>
      </c>
      <c r="K6" s="8">
        <f>K$3-2004</f>
        <v>10</v>
      </c>
      <c r="L6" s="4" t="s">
        <v>48</v>
      </c>
    </row>
    <row r="7" spans="1:12" s="4" customFormat="1" ht="31.5" x14ac:dyDescent="0.25">
      <c r="A7" s="5">
        <v>3</v>
      </c>
      <c r="B7" s="5"/>
      <c r="C7" s="6" t="s">
        <v>19</v>
      </c>
      <c r="D7" s="7" t="s">
        <v>17</v>
      </c>
      <c r="E7" s="5" t="s">
        <v>18</v>
      </c>
      <c r="F7" s="5" t="s">
        <v>10</v>
      </c>
      <c r="G7" s="5" t="s">
        <v>20</v>
      </c>
      <c r="H7" s="5"/>
      <c r="I7" s="5" t="s">
        <v>13</v>
      </c>
      <c r="J7" s="5" t="s">
        <v>16</v>
      </c>
      <c r="K7" s="8">
        <f>K$3-2003</f>
        <v>11</v>
      </c>
    </row>
    <row r="8" spans="1:12" s="4" customFormat="1" ht="31.5" x14ac:dyDescent="0.25">
      <c r="A8" s="5">
        <v>4</v>
      </c>
      <c r="B8" s="5"/>
      <c r="C8" s="6" t="s">
        <v>23</v>
      </c>
      <c r="D8" s="7" t="s">
        <v>24</v>
      </c>
      <c r="E8" s="5" t="s">
        <v>22</v>
      </c>
      <c r="F8" s="5" t="s">
        <v>10</v>
      </c>
      <c r="G8" s="5" t="s">
        <v>21</v>
      </c>
      <c r="H8" s="5"/>
      <c r="I8" s="5" t="s">
        <v>13</v>
      </c>
      <c r="J8" s="5" t="s">
        <v>16</v>
      </c>
      <c r="K8" s="8">
        <f>K$3-1998</f>
        <v>16</v>
      </c>
    </row>
    <row r="9" spans="1:12" s="4" customFormat="1" ht="31.5" x14ac:dyDescent="0.25">
      <c r="A9" s="5">
        <v>5</v>
      </c>
      <c r="B9" s="5"/>
      <c r="C9" s="6" t="s">
        <v>30</v>
      </c>
      <c r="D9" s="7" t="s">
        <v>26</v>
      </c>
      <c r="E9" s="5" t="s">
        <v>22</v>
      </c>
      <c r="F9" s="5" t="s">
        <v>25</v>
      </c>
      <c r="G9" s="7" t="s">
        <v>32</v>
      </c>
      <c r="H9" s="5"/>
      <c r="I9" s="5" t="s">
        <v>29</v>
      </c>
      <c r="J9" s="7" t="s">
        <v>31</v>
      </c>
      <c r="K9" s="8">
        <f>K$3-1999</f>
        <v>15</v>
      </c>
    </row>
    <row r="10" spans="1:12" s="4" customFormat="1" ht="31.5" x14ac:dyDescent="0.25">
      <c r="A10" s="5">
        <v>6</v>
      </c>
      <c r="B10" s="5"/>
      <c r="C10" s="6" t="s">
        <v>35</v>
      </c>
      <c r="D10" s="7" t="s">
        <v>36</v>
      </c>
      <c r="E10" s="5" t="s">
        <v>15</v>
      </c>
      <c r="F10" s="5" t="s">
        <v>10</v>
      </c>
      <c r="G10" s="5" t="s">
        <v>33</v>
      </c>
      <c r="H10" s="5"/>
      <c r="I10" s="5"/>
      <c r="J10" s="5" t="s">
        <v>34</v>
      </c>
      <c r="K10" s="8">
        <f>K$3-2004</f>
        <v>10</v>
      </c>
    </row>
    <row r="11" spans="1:12" s="4" customFormat="1" ht="31.5" x14ac:dyDescent="0.25">
      <c r="A11" s="5">
        <v>7</v>
      </c>
      <c r="B11" s="5"/>
      <c r="C11" s="6" t="s">
        <v>37</v>
      </c>
      <c r="D11" s="7" t="s">
        <v>38</v>
      </c>
      <c r="E11" s="5" t="s">
        <v>7</v>
      </c>
      <c r="F11" s="5" t="s">
        <v>10</v>
      </c>
      <c r="G11" s="5"/>
      <c r="H11" s="5"/>
      <c r="I11" s="5"/>
      <c r="J11" s="5"/>
      <c r="K11" s="8">
        <f>K$3-2001</f>
        <v>13</v>
      </c>
    </row>
    <row r="12" spans="1:12" s="4" customFormat="1" ht="31.5" x14ac:dyDescent="0.25">
      <c r="A12" s="5">
        <v>8</v>
      </c>
      <c r="B12" s="5"/>
      <c r="C12" s="6" t="s">
        <v>39</v>
      </c>
      <c r="D12" s="7" t="s">
        <v>27</v>
      </c>
      <c r="E12" s="5" t="s">
        <v>7</v>
      </c>
      <c r="F12" s="5" t="s">
        <v>10</v>
      </c>
      <c r="G12" s="5"/>
      <c r="H12" s="5"/>
      <c r="I12" s="5"/>
      <c r="J12" s="5"/>
      <c r="K12" s="8">
        <f>K$3-2004</f>
        <v>10</v>
      </c>
    </row>
    <row r="13" spans="1:12" s="4" customFormat="1" ht="31.5" x14ac:dyDescent="0.25">
      <c r="A13" s="5">
        <v>9</v>
      </c>
      <c r="B13" s="5"/>
      <c r="C13" s="6" t="s">
        <v>40</v>
      </c>
      <c r="D13" s="7" t="s">
        <v>41</v>
      </c>
      <c r="E13" s="5" t="s">
        <v>18</v>
      </c>
      <c r="F13" s="5" t="s">
        <v>10</v>
      </c>
      <c r="G13" s="7" t="s">
        <v>42</v>
      </c>
      <c r="H13" s="5"/>
      <c r="I13" s="5"/>
      <c r="J13" s="7" t="s">
        <v>43</v>
      </c>
      <c r="K13" s="8">
        <f>K$3-2002</f>
        <v>12</v>
      </c>
    </row>
    <row r="14" spans="1:12" s="4" customFormat="1" ht="6.75" customHeight="1" x14ac:dyDescent="0.25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8"/>
    </row>
    <row r="15" spans="1:12" s="4" customFormat="1" ht="31.5" customHeight="1" x14ac:dyDescent="0.25">
      <c r="A15" s="5">
        <v>10</v>
      </c>
      <c r="B15" s="5"/>
      <c r="C15" s="9"/>
      <c r="D15" s="5"/>
      <c r="E15" s="5"/>
      <c r="F15" s="5"/>
      <c r="G15" s="5"/>
      <c r="H15" s="5"/>
      <c r="I15" s="5"/>
      <c r="J15" s="5"/>
      <c r="K15" s="8">
        <f>K$3-2004</f>
        <v>10</v>
      </c>
    </row>
    <row r="16" spans="1:12" s="4" customFormat="1" ht="31.5" customHeight="1" x14ac:dyDescent="0.25">
      <c r="A16" s="5">
        <v>11</v>
      </c>
      <c r="B16" s="5"/>
      <c r="C16" s="9"/>
      <c r="D16" s="5"/>
      <c r="E16" s="5"/>
      <c r="F16" s="5"/>
      <c r="G16" s="5"/>
      <c r="H16" s="5"/>
      <c r="I16" s="5"/>
      <c r="J16" s="5"/>
      <c r="K16" s="8">
        <f>K$3-2004</f>
        <v>10</v>
      </c>
    </row>
    <row r="17" spans="1:11" s="4" customFormat="1" ht="31.5" customHeight="1" x14ac:dyDescent="0.25">
      <c r="A17" s="5">
        <v>12</v>
      </c>
      <c r="B17" s="5"/>
      <c r="C17" s="9"/>
      <c r="D17" s="5"/>
      <c r="E17" s="5"/>
      <c r="F17" s="5"/>
      <c r="G17" s="5"/>
      <c r="H17" s="5"/>
      <c r="I17" s="5"/>
      <c r="J17" s="5"/>
      <c r="K17" s="8">
        <f>K$3-2004</f>
        <v>10</v>
      </c>
    </row>
    <row r="18" spans="1:11" s="4" customFormat="1" ht="31.5" customHeight="1" x14ac:dyDescent="0.25">
      <c r="A18" s="5">
        <v>13</v>
      </c>
      <c r="B18" s="5"/>
      <c r="C18" s="9"/>
      <c r="D18" s="5"/>
      <c r="E18" s="5"/>
      <c r="F18" s="5"/>
      <c r="G18" s="5"/>
      <c r="H18" s="5"/>
      <c r="I18" s="5"/>
      <c r="J18" s="5"/>
      <c r="K18" s="8">
        <f>K$3-2004</f>
        <v>10</v>
      </c>
    </row>
    <row r="19" spans="1:11" s="4" customFormat="1" ht="30" customHeight="1" x14ac:dyDescent="0.25">
      <c r="A19" s="3" t="s">
        <v>1</v>
      </c>
      <c r="B19" s="3" t="s">
        <v>46</v>
      </c>
      <c r="C19" s="3" t="s">
        <v>2</v>
      </c>
      <c r="D19" s="3" t="s">
        <v>3</v>
      </c>
      <c r="E19" s="3" t="s">
        <v>51</v>
      </c>
      <c r="F19" s="3" t="s">
        <v>9</v>
      </c>
      <c r="G19" s="3" t="s">
        <v>4</v>
      </c>
      <c r="H19" s="3" t="s">
        <v>5</v>
      </c>
      <c r="I19" s="3" t="s">
        <v>6</v>
      </c>
      <c r="J19" s="3" t="s">
        <v>12</v>
      </c>
      <c r="K19" s="5" t="s">
        <v>47</v>
      </c>
    </row>
    <row r="20" spans="1:11" s="4" customFormat="1" ht="31.5" customHeight="1" x14ac:dyDescent="0.25">
      <c r="A20" s="5">
        <v>14</v>
      </c>
      <c r="B20" s="5"/>
      <c r="C20" s="9"/>
      <c r="D20" s="5"/>
      <c r="E20" s="5"/>
      <c r="F20" s="5"/>
      <c r="G20" s="5"/>
      <c r="H20" s="5"/>
      <c r="I20" s="5"/>
      <c r="J20" s="5"/>
      <c r="K20" s="8">
        <f t="shared" ref="K20:K28" si="0">K$3-2004</f>
        <v>10</v>
      </c>
    </row>
    <row r="21" spans="1:11" s="4" customFormat="1" ht="31.5" customHeight="1" x14ac:dyDescent="0.25">
      <c r="A21" s="5">
        <v>15</v>
      </c>
      <c r="B21" s="5"/>
      <c r="C21" s="9"/>
      <c r="D21" s="5"/>
      <c r="E21" s="5"/>
      <c r="F21" s="5"/>
      <c r="G21" s="5"/>
      <c r="H21" s="5"/>
      <c r="I21" s="5"/>
      <c r="J21" s="5"/>
      <c r="K21" s="8">
        <f t="shared" si="0"/>
        <v>10</v>
      </c>
    </row>
    <row r="22" spans="1:11" s="4" customFormat="1" ht="31.5" customHeight="1" x14ac:dyDescent="0.25">
      <c r="A22" s="5">
        <v>16</v>
      </c>
      <c r="B22" s="5"/>
      <c r="C22" s="9"/>
      <c r="D22" s="5"/>
      <c r="E22" s="5"/>
      <c r="F22" s="5"/>
      <c r="G22" s="5"/>
      <c r="H22" s="5"/>
      <c r="I22" s="5"/>
      <c r="J22" s="5"/>
      <c r="K22" s="8">
        <f t="shared" si="0"/>
        <v>10</v>
      </c>
    </row>
    <row r="23" spans="1:11" s="4" customFormat="1" ht="31.5" customHeight="1" x14ac:dyDescent="0.25">
      <c r="A23" s="5">
        <v>17</v>
      </c>
      <c r="B23" s="5"/>
      <c r="C23" s="9"/>
      <c r="D23" s="5"/>
      <c r="E23" s="5"/>
      <c r="F23" s="5"/>
      <c r="G23" s="5"/>
      <c r="H23" s="5"/>
      <c r="I23" s="5"/>
      <c r="J23" s="5"/>
      <c r="K23" s="8">
        <f t="shared" si="0"/>
        <v>10</v>
      </c>
    </row>
    <row r="24" spans="1:11" s="4" customFormat="1" ht="31.5" customHeight="1" x14ac:dyDescent="0.25">
      <c r="A24" s="5">
        <v>18</v>
      </c>
      <c r="B24" s="5"/>
      <c r="C24" s="9"/>
      <c r="D24" s="5"/>
      <c r="E24" s="5"/>
      <c r="F24" s="5"/>
      <c r="G24" s="5"/>
      <c r="H24" s="5"/>
      <c r="I24" s="5"/>
      <c r="J24" s="5"/>
      <c r="K24" s="8">
        <f t="shared" si="0"/>
        <v>10</v>
      </c>
    </row>
    <row r="25" spans="1:11" s="4" customFormat="1" ht="31.5" customHeight="1" x14ac:dyDescent="0.25">
      <c r="A25" s="5">
        <v>19</v>
      </c>
      <c r="B25" s="5"/>
      <c r="C25" s="9"/>
      <c r="D25" s="5"/>
      <c r="E25" s="5"/>
      <c r="F25" s="5"/>
      <c r="G25" s="5"/>
      <c r="H25" s="5"/>
      <c r="I25" s="5"/>
      <c r="J25" s="5"/>
      <c r="K25" s="8">
        <f t="shared" si="0"/>
        <v>10</v>
      </c>
    </row>
    <row r="26" spans="1:11" s="4" customFormat="1" ht="31.5" customHeight="1" x14ac:dyDescent="0.25">
      <c r="A26" s="5">
        <v>20</v>
      </c>
      <c r="B26" s="5"/>
      <c r="C26" s="9"/>
      <c r="D26" s="5"/>
      <c r="E26" s="5"/>
      <c r="F26" s="5"/>
      <c r="G26" s="5"/>
      <c r="H26" s="5"/>
      <c r="I26" s="5"/>
      <c r="J26" s="5"/>
      <c r="K26" s="8">
        <f t="shared" si="0"/>
        <v>10</v>
      </c>
    </row>
    <row r="27" spans="1:11" s="4" customFormat="1" ht="31.5" customHeight="1" x14ac:dyDescent="0.25">
      <c r="A27" s="5">
        <v>21</v>
      </c>
      <c r="B27" s="5"/>
      <c r="C27" s="9"/>
      <c r="D27" s="5"/>
      <c r="E27" s="5"/>
      <c r="F27" s="5"/>
      <c r="G27" s="5"/>
      <c r="H27" s="5"/>
      <c r="I27" s="5"/>
      <c r="J27" s="5"/>
      <c r="K27" s="8">
        <f t="shared" si="0"/>
        <v>10</v>
      </c>
    </row>
    <row r="28" spans="1:11" s="4" customFormat="1" ht="31.5" customHeight="1" x14ac:dyDescent="0.25">
      <c r="A28" s="5">
        <v>22</v>
      </c>
      <c r="B28" s="5"/>
      <c r="C28" s="9"/>
      <c r="D28" s="5"/>
      <c r="E28" s="5"/>
      <c r="F28" s="5"/>
      <c r="G28" s="5"/>
      <c r="H28" s="5"/>
      <c r="I28" s="5"/>
      <c r="J28" s="5"/>
      <c r="K28" s="8">
        <f t="shared" si="0"/>
        <v>10</v>
      </c>
    </row>
  </sheetData>
  <autoFilter ref="C4:J28"/>
  <mergeCells count="2">
    <mergeCell ref="A1:I1"/>
    <mergeCell ref="A2:F2"/>
  </mergeCells>
  <dataValidations count="3">
    <dataValidation type="list" allowBlank="1" showInputMessage="1" showErrorMessage="1" sqref="E29:E190">
      <formula1>"Po,Bin,Min,Cad"</formula1>
    </dataValidation>
    <dataValidation type="list" allowBlank="1" showInputMessage="1" showErrorMessage="1" sqref="F5:F18 F20:F190">
      <formula1>"M,F"</formula1>
    </dataValidation>
    <dataValidation type="list" allowBlank="1" showInputMessage="1" showErrorMessage="1" sqref="E5:E18 E20:E28">
      <formula1>"Po/Pu,Bin,Min,Cad"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"/>
  <sheetViews>
    <sheetView workbookViewId="0">
      <selection activeCell="J4" sqref="J4"/>
    </sheetView>
  </sheetViews>
  <sheetFormatPr baseColWidth="10" defaultRowHeight="15" x14ac:dyDescent="0.25"/>
  <cols>
    <col min="1" max="1" width="8.28515625" customWidth="1"/>
    <col min="2" max="2" width="8" bestFit="1" customWidth="1"/>
    <col min="3" max="3" width="44.7109375" customWidth="1"/>
    <col min="4" max="4" width="22.140625" customWidth="1"/>
    <col min="7" max="7" width="14" customWidth="1"/>
    <col min="9" max="9" width="35.140625" bestFit="1" customWidth="1"/>
    <col min="10" max="10" width="11.42578125" style="27"/>
  </cols>
  <sheetData>
    <row r="3" spans="1:11" ht="30" x14ac:dyDescent="0.25">
      <c r="A3" s="23" t="s">
        <v>57</v>
      </c>
      <c r="B3" s="24" t="s">
        <v>58</v>
      </c>
      <c r="C3" s="24" t="s">
        <v>59</v>
      </c>
      <c r="D3" s="23" t="s">
        <v>4</v>
      </c>
      <c r="E3" s="25" t="s">
        <v>60</v>
      </c>
      <c r="F3" s="24" t="s">
        <v>44</v>
      </c>
      <c r="G3" s="26" t="s">
        <v>61</v>
      </c>
    </row>
    <row r="4" spans="1:11" ht="20.100000000000001" customHeight="1" x14ac:dyDescent="0.25">
      <c r="A4" s="12">
        <v>1</v>
      </c>
      <c r="B4" s="12"/>
      <c r="C4" s="6" t="s">
        <v>62</v>
      </c>
      <c r="D4" s="5" t="s">
        <v>33</v>
      </c>
      <c r="E4" s="5" t="s">
        <v>7</v>
      </c>
      <c r="F4" s="12"/>
      <c r="G4" s="12"/>
      <c r="I4" t="str">
        <f>INDEX(C$3:C$91,MATCH(ROWS(J$5:J6)-1,A$3:A$60,0),1)</f>
        <v>FRICOTEAUX THEO / GABRIEL TIMOTHE</v>
      </c>
      <c r="J4" s="28">
        <v>4.1064814814814811E-2</v>
      </c>
      <c r="K4">
        <f>RANK(J4,J$4:J$19,1)</f>
        <v>1</v>
      </c>
    </row>
    <row r="5" spans="1:11" ht="20.100000000000001" customHeight="1" x14ac:dyDescent="0.25">
      <c r="A5" s="12">
        <v>2</v>
      </c>
      <c r="B5" s="12"/>
      <c r="C5" s="6" t="s">
        <v>63</v>
      </c>
      <c r="D5" s="5" t="s">
        <v>20</v>
      </c>
      <c r="E5" s="5" t="s">
        <v>15</v>
      </c>
      <c r="F5" s="12"/>
      <c r="G5" s="12"/>
      <c r="I5" t="str">
        <f>INDEX(C$3:C$91,MATCH(ROWS(J$5:J7)-1,A$3:A$60,0),1)</f>
        <v>TESSARI Paolo / VERZEAUX Cyprien</v>
      </c>
      <c r="J5" s="28">
        <v>4.2511574074074077E-2</v>
      </c>
      <c r="K5">
        <f t="shared" ref="K5:K18" si="0">RANK(J5,J$4:J$19,1)</f>
        <v>2</v>
      </c>
    </row>
    <row r="6" spans="1:11" ht="20.100000000000001" customHeight="1" x14ac:dyDescent="0.25">
      <c r="A6" s="12">
        <v>3</v>
      </c>
      <c r="B6" s="12"/>
      <c r="C6" s="6" t="s">
        <v>64</v>
      </c>
      <c r="D6" s="5" t="s">
        <v>20</v>
      </c>
      <c r="E6" s="5" t="s">
        <v>18</v>
      </c>
      <c r="F6" s="12"/>
      <c r="G6" s="12"/>
      <c r="I6" t="str">
        <f>INDEX(C$3:C$91,MATCH(ROWS(J$5:J8)-1,A$3:A$60,0),1)</f>
        <v>TESSARI Nathan / FRITSCHE Julien</v>
      </c>
      <c r="J6" s="28">
        <v>4.3460648148148151E-2</v>
      </c>
      <c r="K6">
        <f t="shared" si="0"/>
        <v>3</v>
      </c>
    </row>
    <row r="7" spans="1:11" ht="20.100000000000001" customHeight="1" x14ac:dyDescent="0.25">
      <c r="A7" s="12">
        <v>4</v>
      </c>
      <c r="B7" s="12"/>
      <c r="C7" s="6" t="s">
        <v>65</v>
      </c>
      <c r="D7" s="5" t="s">
        <v>21</v>
      </c>
      <c r="E7" s="5" t="s">
        <v>22</v>
      </c>
      <c r="F7" s="12"/>
      <c r="G7" s="12"/>
      <c r="I7" t="str">
        <f>INDEX(C$3:C$91,MATCH(ROWS(J$5:J9)-1,A$3:A$60,0),1)</f>
        <v>TESSARI Viktor / FRITSCHE Aubin</v>
      </c>
      <c r="J7" s="28">
        <v>4.3773148148148144E-2</v>
      </c>
      <c r="K7">
        <f t="shared" si="0"/>
        <v>4</v>
      </c>
    </row>
    <row r="8" spans="1:11" ht="20.100000000000001" customHeight="1" x14ac:dyDescent="0.25">
      <c r="A8" s="12">
        <v>5</v>
      </c>
      <c r="B8" s="12"/>
      <c r="C8" s="6" t="s">
        <v>66</v>
      </c>
      <c r="D8" s="7" t="s">
        <v>71</v>
      </c>
      <c r="E8" s="5" t="s">
        <v>22</v>
      </c>
      <c r="F8" s="12"/>
      <c r="G8" s="12"/>
      <c r="I8" t="str">
        <f>INDEX(C$3:C$91,MATCH(ROWS(J$5:J10)-1,A$3:A$60,0),1)</f>
        <v>LEDOUX CEDRINE / MEZIERE MELYNE</v>
      </c>
      <c r="J8" s="28">
        <v>4.4282407407407409E-2</v>
      </c>
      <c r="K8">
        <f t="shared" si="0"/>
        <v>5</v>
      </c>
    </row>
    <row r="9" spans="1:11" ht="20.100000000000001" customHeight="1" x14ac:dyDescent="0.25">
      <c r="A9" s="12">
        <v>6</v>
      </c>
      <c r="B9" s="12"/>
      <c r="C9" s="6" t="s">
        <v>67</v>
      </c>
      <c r="D9" s="5" t="s">
        <v>33</v>
      </c>
      <c r="E9" s="5" t="s">
        <v>15</v>
      </c>
      <c r="F9" s="12"/>
      <c r="G9" s="12"/>
      <c r="I9" t="str">
        <f>INDEX(C$3:C$91,MATCH(ROWS(J$5:J11)-1,A$3:A$60,0),1)</f>
        <v>GARNIER THEO / MEZIERE EWEN</v>
      </c>
      <c r="J9" s="28">
        <v>4.5243055555555557E-2</v>
      </c>
      <c r="K9">
        <f t="shared" si="0"/>
        <v>6</v>
      </c>
    </row>
    <row r="10" spans="1:11" ht="20.100000000000001" customHeight="1" x14ac:dyDescent="0.25">
      <c r="A10" s="12">
        <v>7</v>
      </c>
      <c r="B10" s="12"/>
      <c r="C10" s="6" t="s">
        <v>68</v>
      </c>
      <c r="D10" s="5"/>
      <c r="E10" s="5" t="s">
        <v>7</v>
      </c>
      <c r="F10" s="12"/>
      <c r="G10" s="12"/>
      <c r="I10" t="str">
        <f>INDEX(C$3:C$91,MATCH(ROWS(J$5:J12)-1,A$3:A$60,0),1)</f>
        <v>DUPONT Alexis / MALICET Axel</v>
      </c>
      <c r="J10" s="28">
        <v>4.6863425925925926E-2</v>
      </c>
      <c r="K10">
        <f t="shared" si="0"/>
        <v>7</v>
      </c>
    </row>
    <row r="11" spans="1:11" ht="20.100000000000001" customHeight="1" x14ac:dyDescent="0.25">
      <c r="A11" s="12">
        <v>8</v>
      </c>
      <c r="B11" s="12"/>
      <c r="C11" s="6" t="s">
        <v>69</v>
      </c>
      <c r="D11" s="5"/>
      <c r="E11" s="5" t="s">
        <v>7</v>
      </c>
      <c r="F11" s="12"/>
      <c r="G11" s="12"/>
      <c r="I11" t="str">
        <f>INDEX(C$3:C$91,MATCH(ROWS(J$5:J13)-1,A$3:A$60,0),1)</f>
        <v>PATE Daniel / CARRIA Theo</v>
      </c>
      <c r="J11" s="28">
        <v>4.7245370370370375E-2</v>
      </c>
      <c r="K11">
        <f t="shared" si="0"/>
        <v>8</v>
      </c>
    </row>
    <row r="12" spans="1:11" ht="20.100000000000001" customHeight="1" x14ac:dyDescent="0.25">
      <c r="A12" s="12">
        <v>9</v>
      </c>
      <c r="B12" s="12"/>
      <c r="C12" s="6" t="s">
        <v>70</v>
      </c>
      <c r="D12" s="7" t="s">
        <v>72</v>
      </c>
      <c r="E12" s="5" t="s">
        <v>18</v>
      </c>
      <c r="F12" s="12"/>
      <c r="G12" s="12"/>
      <c r="I12" t="str">
        <f>INDEX(C$3:C$91,MATCH(ROWS(J$5:J14)-1,A$3:A$60,0),1)</f>
        <v>Nautré Luca / Lépine Clément</v>
      </c>
      <c r="J12" s="28">
        <v>4.7442129629629626E-2</v>
      </c>
      <c r="K12">
        <f t="shared" si="0"/>
        <v>9</v>
      </c>
    </row>
    <row r="13" spans="1:11" x14ac:dyDescent="0.25">
      <c r="I13" t="e">
        <f>INDEX(C$3:C$91,MATCH(ROWS(J$5:J15)-1,A$3:A$60,0),1)</f>
        <v>#N/A</v>
      </c>
      <c r="J13" s="28">
        <v>4.7592592592592596E-2</v>
      </c>
      <c r="K13">
        <f t="shared" si="0"/>
        <v>10</v>
      </c>
    </row>
    <row r="14" spans="1:11" x14ac:dyDescent="0.25">
      <c r="I14" t="e">
        <f>INDEX(C$3:C$91,MATCH(ROWS(J$5:J16)-1,A$3:A$60,0),1)</f>
        <v>#N/A</v>
      </c>
      <c r="J14" s="28">
        <v>4.7847222222222228E-2</v>
      </c>
      <c r="K14">
        <f t="shared" si="0"/>
        <v>11</v>
      </c>
    </row>
    <row r="15" spans="1:11" x14ac:dyDescent="0.25">
      <c r="I15" t="e">
        <f>INDEX(C$3:C$91,MATCH(ROWS(J$5:J17)-1,A$3:A$60,0),1)</f>
        <v>#N/A</v>
      </c>
      <c r="J15" s="28">
        <v>4.7905092592592589E-2</v>
      </c>
      <c r="K15">
        <f t="shared" si="0"/>
        <v>12</v>
      </c>
    </row>
    <row r="16" spans="1:11" x14ac:dyDescent="0.25">
      <c r="I16" t="e">
        <f>INDEX(C$3:C$91,MATCH(ROWS(J$5:J18)-1,A$3:A$60,0),1)</f>
        <v>#N/A</v>
      </c>
      <c r="J16" s="28">
        <v>4.8055555555555553E-2</v>
      </c>
      <c r="K16">
        <f t="shared" si="0"/>
        <v>13</v>
      </c>
    </row>
    <row r="17" spans="9:11" x14ac:dyDescent="0.25">
      <c r="I17" t="e">
        <f>INDEX(C$3:C$91,MATCH(ROWS(J$5:J19)-1,A$3:A$60,0),1)</f>
        <v>#N/A</v>
      </c>
      <c r="J17" s="28">
        <v>4.8125000000000001E-2</v>
      </c>
      <c r="K17">
        <f t="shared" si="0"/>
        <v>14</v>
      </c>
    </row>
    <row r="18" spans="9:11" x14ac:dyDescent="0.25">
      <c r="K18" t="e">
        <f t="shared" si="0"/>
        <v>#N/A</v>
      </c>
    </row>
  </sheetData>
  <dataValidations count="1">
    <dataValidation type="list" allowBlank="1" showInputMessage="1" showErrorMessage="1" sqref="E4:E12">
      <formula1>"Po/Pu,Bin,Min,Cad"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A2" zoomScale="150" zoomScaleNormal="150" workbookViewId="0">
      <selection activeCell="C11" sqref="C11"/>
    </sheetView>
  </sheetViews>
  <sheetFormatPr baseColWidth="10" defaultRowHeight="15" x14ac:dyDescent="0.25"/>
  <cols>
    <col min="1" max="1" width="8.140625" customWidth="1"/>
    <col min="2" max="2" width="6.7109375" customWidth="1"/>
    <col min="3" max="3" width="34.5703125" bestFit="1" customWidth="1"/>
    <col min="4" max="4" width="15.28515625" customWidth="1"/>
    <col min="5" max="5" width="8.7109375" customWidth="1"/>
    <col min="6" max="6" width="10" customWidth="1"/>
  </cols>
  <sheetData>
    <row r="1" spans="1:6" ht="21" x14ac:dyDescent="0.25">
      <c r="A1" s="30" t="s">
        <v>52</v>
      </c>
      <c r="B1" s="30"/>
      <c r="C1" s="30"/>
      <c r="D1" s="30"/>
      <c r="E1" s="30"/>
      <c r="F1" s="30"/>
    </row>
    <row r="2" spans="1:6" x14ac:dyDescent="0.25">
      <c r="A2" s="1"/>
      <c r="B2" s="1"/>
      <c r="C2" s="1"/>
      <c r="D2" s="1"/>
      <c r="E2" s="1"/>
      <c r="F2" s="1"/>
    </row>
    <row r="3" spans="1:6" ht="15.75" x14ac:dyDescent="0.25">
      <c r="A3" s="3" t="s">
        <v>45</v>
      </c>
      <c r="B3" s="3" t="s">
        <v>46</v>
      </c>
      <c r="C3" s="3" t="s">
        <v>49</v>
      </c>
      <c r="D3" s="3" t="s">
        <v>50</v>
      </c>
      <c r="E3" s="3" t="s">
        <v>51</v>
      </c>
      <c r="F3" s="3" t="s">
        <v>44</v>
      </c>
    </row>
    <row r="4" spans="1:6" ht="15.75" x14ac:dyDescent="0.25">
      <c r="A4" s="5">
        <v>1</v>
      </c>
      <c r="B4" s="5">
        <v>231</v>
      </c>
      <c r="C4" s="9" t="s">
        <v>81</v>
      </c>
      <c r="D4" s="5" t="s">
        <v>33</v>
      </c>
      <c r="E4" s="5" t="s">
        <v>15</v>
      </c>
      <c r="F4" s="33">
        <v>5.1041666666666666E-3</v>
      </c>
    </row>
    <row r="5" spans="1:6" ht="31.5" x14ac:dyDescent="0.25">
      <c r="A5" s="5">
        <v>2</v>
      </c>
      <c r="B5" s="5">
        <v>229</v>
      </c>
      <c r="C5" s="6" t="s">
        <v>82</v>
      </c>
      <c r="D5" s="5" t="s">
        <v>83</v>
      </c>
      <c r="E5" s="5" t="s">
        <v>15</v>
      </c>
      <c r="F5" s="33">
        <v>5.5092592592592589E-3</v>
      </c>
    </row>
    <row r="6" spans="1:6" ht="15.75" x14ac:dyDescent="0.25">
      <c r="A6" s="5">
        <v>3</v>
      </c>
      <c r="B6" s="5">
        <v>226</v>
      </c>
      <c r="C6" s="6" t="s">
        <v>63</v>
      </c>
      <c r="D6" s="5" t="s">
        <v>20</v>
      </c>
      <c r="E6" s="5" t="s">
        <v>15</v>
      </c>
      <c r="F6" s="31">
        <v>5.7523148148148143E-3</v>
      </c>
    </row>
    <row r="7" spans="1:6" ht="15.75" x14ac:dyDescent="0.25">
      <c r="A7" s="5">
        <v>4</v>
      </c>
      <c r="B7" s="5">
        <v>230</v>
      </c>
      <c r="C7" s="6" t="s">
        <v>84</v>
      </c>
      <c r="D7" s="7" t="s">
        <v>85</v>
      </c>
      <c r="E7" s="5" t="s">
        <v>15</v>
      </c>
      <c r="F7" s="33">
        <v>5.7870370370370376E-3</v>
      </c>
    </row>
    <row r="8" spans="1:6" ht="15.75" x14ac:dyDescent="0.25">
      <c r="A8" s="5">
        <v>5</v>
      </c>
      <c r="B8" s="5">
        <v>228</v>
      </c>
      <c r="C8" s="9" t="s">
        <v>86</v>
      </c>
      <c r="D8" s="5"/>
      <c r="E8" s="5" t="s">
        <v>15</v>
      </c>
      <c r="F8" s="33">
        <v>6.5509259259259262E-3</v>
      </c>
    </row>
    <row r="9" spans="1:6" ht="15.75" x14ac:dyDescent="0.25">
      <c r="A9" s="5">
        <v>6</v>
      </c>
      <c r="B9" s="5">
        <v>234</v>
      </c>
      <c r="C9" s="9" t="s">
        <v>87</v>
      </c>
      <c r="D9" s="5" t="s">
        <v>88</v>
      </c>
      <c r="E9" s="5" t="s">
        <v>15</v>
      </c>
      <c r="F9" s="33">
        <v>6.9791666666666674E-3</v>
      </c>
    </row>
    <row r="10" spans="1:6" ht="15.75" x14ac:dyDescent="0.25">
      <c r="A10" s="5">
        <v>7</v>
      </c>
      <c r="B10" s="5">
        <v>227</v>
      </c>
      <c r="C10" s="9" t="s">
        <v>89</v>
      </c>
      <c r="D10" s="5" t="s">
        <v>33</v>
      </c>
      <c r="E10" s="5" t="s">
        <v>15</v>
      </c>
      <c r="F10" s="33">
        <v>7.69675925925926E-3</v>
      </c>
    </row>
    <row r="11" spans="1:6" ht="31.5" x14ac:dyDescent="0.25">
      <c r="A11" s="5">
        <v>8</v>
      </c>
      <c r="B11" s="5">
        <v>232</v>
      </c>
      <c r="C11" s="6" t="s">
        <v>92</v>
      </c>
      <c r="D11" s="5" t="s">
        <v>33</v>
      </c>
      <c r="E11" s="5" t="s">
        <v>15</v>
      </c>
      <c r="F11" s="8"/>
    </row>
    <row r="12" spans="1:6" ht="15.75" x14ac:dyDescent="0.25">
      <c r="A12" s="5">
        <v>9</v>
      </c>
      <c r="B12" s="5"/>
      <c r="C12" s="9"/>
      <c r="D12" s="5"/>
      <c r="E12" s="5"/>
      <c r="F12" s="8"/>
    </row>
    <row r="13" spans="1:6" ht="15.75" x14ac:dyDescent="0.25">
      <c r="A13" s="5">
        <v>10</v>
      </c>
      <c r="B13" s="5"/>
      <c r="C13" s="9"/>
      <c r="D13" s="5"/>
      <c r="E13" s="5"/>
      <c r="F13" s="8"/>
    </row>
    <row r="14" spans="1:6" ht="15.75" x14ac:dyDescent="0.25">
      <c r="A14" s="5">
        <v>11</v>
      </c>
      <c r="B14" s="5"/>
      <c r="C14" s="9"/>
      <c r="D14" s="5"/>
      <c r="E14" s="5"/>
      <c r="F14" s="8"/>
    </row>
    <row r="15" spans="1:6" ht="15.75" x14ac:dyDescent="0.25">
      <c r="A15" s="5">
        <v>12</v>
      </c>
      <c r="B15" s="5"/>
      <c r="C15" s="9"/>
      <c r="D15" s="5"/>
      <c r="E15" s="5"/>
      <c r="F15" s="8"/>
    </row>
    <row r="16" spans="1:6" ht="15.75" x14ac:dyDescent="0.25">
      <c r="A16" s="5">
        <v>13</v>
      </c>
      <c r="B16" s="5"/>
      <c r="C16" s="9"/>
      <c r="D16" s="5"/>
      <c r="E16" s="5"/>
      <c r="F16" s="8"/>
    </row>
    <row r="17" spans="1:6" ht="15.75" x14ac:dyDescent="0.25">
      <c r="A17" s="5">
        <v>14</v>
      </c>
      <c r="B17" s="5"/>
      <c r="C17" s="9"/>
      <c r="D17" s="5"/>
      <c r="E17" s="5"/>
      <c r="F17" s="8"/>
    </row>
  </sheetData>
  <sortState ref="A4:F17">
    <sortCondition ref="F4"/>
  </sortState>
  <mergeCells count="1">
    <mergeCell ref="A1:F1"/>
  </mergeCells>
  <dataValidations count="1">
    <dataValidation type="list" allowBlank="1" showInputMessage="1" showErrorMessage="1" sqref="E4:E17">
      <formula1>"Po/Pu,Bin,Min,Cad"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&amp;C&amp;18BIKE AND RUN Vaux Champagne 07/12/14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2" zoomScale="170" zoomScaleNormal="170" workbookViewId="0">
      <selection activeCell="C10" sqref="C10"/>
    </sheetView>
  </sheetViews>
  <sheetFormatPr baseColWidth="10" defaultRowHeight="15" x14ac:dyDescent="0.25"/>
  <cols>
    <col min="1" max="1" width="6.140625" bestFit="1" customWidth="1"/>
    <col min="2" max="2" width="8.140625" customWidth="1"/>
    <col min="3" max="3" width="41.85546875" customWidth="1"/>
    <col min="4" max="4" width="17.140625" customWidth="1"/>
    <col min="5" max="5" width="9" customWidth="1"/>
    <col min="6" max="6" width="11.140625" customWidth="1"/>
    <col min="7" max="7" width="6.140625" bestFit="1" customWidth="1"/>
  </cols>
  <sheetData>
    <row r="1" spans="1:7" ht="21" x14ac:dyDescent="0.25">
      <c r="A1" s="30" t="s">
        <v>54</v>
      </c>
      <c r="B1" s="30"/>
      <c r="C1" s="30"/>
      <c r="D1" s="30"/>
      <c r="E1" s="30"/>
      <c r="F1" s="30"/>
    </row>
    <row r="2" spans="1:7" ht="15.75" thickBot="1" x14ac:dyDescent="0.3">
      <c r="A2" s="1"/>
      <c r="B2" s="1"/>
      <c r="C2" s="1"/>
      <c r="D2" s="1"/>
      <c r="E2" s="1"/>
      <c r="F2" s="1"/>
    </row>
    <row r="3" spans="1:7" ht="24.75" customHeight="1" x14ac:dyDescent="0.25">
      <c r="A3" s="13" t="s">
        <v>45</v>
      </c>
      <c r="B3" s="14" t="s">
        <v>46</v>
      </c>
      <c r="C3" s="14" t="s">
        <v>49</v>
      </c>
      <c r="D3" s="14" t="s">
        <v>50</v>
      </c>
      <c r="E3" s="14" t="s">
        <v>51</v>
      </c>
      <c r="F3" s="36" t="s">
        <v>44</v>
      </c>
      <c r="G3" s="15" t="s">
        <v>45</v>
      </c>
    </row>
    <row r="4" spans="1:7" s="1" customFormat="1" ht="15.75" x14ac:dyDescent="0.25">
      <c r="A4" s="16">
        <v>1</v>
      </c>
      <c r="B4" s="5">
        <v>223</v>
      </c>
      <c r="C4" s="6" t="s">
        <v>91</v>
      </c>
      <c r="D4" s="5" t="s">
        <v>74</v>
      </c>
      <c r="E4" s="5" t="s">
        <v>18</v>
      </c>
      <c r="F4" s="37">
        <v>1.1666666666666667E-2</v>
      </c>
      <c r="G4" s="43">
        <v>1</v>
      </c>
    </row>
    <row r="5" spans="1:7" ht="31.5" x14ac:dyDescent="0.25">
      <c r="A5" s="16">
        <v>2</v>
      </c>
      <c r="B5" s="32">
        <v>220</v>
      </c>
      <c r="C5" s="6" t="s">
        <v>70</v>
      </c>
      <c r="D5" s="7" t="s">
        <v>42</v>
      </c>
      <c r="E5" s="5" t="s">
        <v>18</v>
      </c>
      <c r="F5" s="38"/>
      <c r="G5" s="43">
        <v>2</v>
      </c>
    </row>
    <row r="6" spans="1:7" ht="15.75" x14ac:dyDescent="0.25">
      <c r="A6" s="16">
        <v>3</v>
      </c>
      <c r="B6" s="5">
        <v>222</v>
      </c>
      <c r="C6" s="6" t="s">
        <v>75</v>
      </c>
      <c r="D6" s="5" t="s">
        <v>76</v>
      </c>
      <c r="E6" s="5" t="s">
        <v>18</v>
      </c>
      <c r="F6" s="37">
        <v>1.2777777777777777E-2</v>
      </c>
      <c r="G6" s="43">
        <v>3</v>
      </c>
    </row>
    <row r="7" spans="1:7" ht="15.75" x14ac:dyDescent="0.25">
      <c r="A7" s="16">
        <v>4</v>
      </c>
      <c r="B7" s="44">
        <v>224</v>
      </c>
      <c r="C7" s="34" t="s">
        <v>90</v>
      </c>
      <c r="D7" s="35" t="s">
        <v>76</v>
      </c>
      <c r="E7" s="35" t="s">
        <v>18</v>
      </c>
      <c r="F7" s="41">
        <v>1.4675925925925926E-2</v>
      </c>
      <c r="G7" s="43">
        <v>4</v>
      </c>
    </row>
    <row r="8" spans="1:7" ht="15.75" x14ac:dyDescent="0.25">
      <c r="A8" s="16">
        <v>5</v>
      </c>
      <c r="B8" s="5"/>
      <c r="C8" s="9"/>
      <c r="D8" s="5"/>
      <c r="E8" s="5"/>
      <c r="F8" s="38"/>
      <c r="G8" s="40"/>
    </row>
    <row r="9" spans="1:7" ht="15.75" x14ac:dyDescent="0.25">
      <c r="A9" s="16">
        <v>6</v>
      </c>
      <c r="B9" s="5"/>
      <c r="C9" s="9"/>
      <c r="D9" s="5"/>
      <c r="E9" s="5"/>
      <c r="F9" s="38"/>
      <c r="G9" s="40"/>
    </row>
    <row r="10" spans="1:7" ht="15.75" x14ac:dyDescent="0.25">
      <c r="A10" s="16">
        <v>7</v>
      </c>
      <c r="B10" s="5"/>
      <c r="C10" s="9"/>
      <c r="D10" s="5"/>
      <c r="E10" s="5"/>
      <c r="F10" s="38"/>
      <c r="G10" s="40"/>
    </row>
    <row r="11" spans="1:7" ht="15.75" x14ac:dyDescent="0.25">
      <c r="A11" s="16">
        <v>8</v>
      </c>
      <c r="B11" s="5"/>
      <c r="C11" s="9"/>
      <c r="D11" s="5"/>
      <c r="E11" s="5"/>
      <c r="F11" s="38"/>
      <c r="G11" s="40"/>
    </row>
    <row r="12" spans="1:7" ht="15.75" x14ac:dyDescent="0.25">
      <c r="A12" s="16">
        <v>9</v>
      </c>
      <c r="B12" s="5"/>
      <c r="C12" s="9"/>
      <c r="D12" s="5"/>
      <c r="E12" s="5"/>
      <c r="F12" s="38"/>
      <c r="G12" s="40"/>
    </row>
    <row r="13" spans="1:7" ht="15.75" x14ac:dyDescent="0.25">
      <c r="A13" s="16">
        <v>12</v>
      </c>
      <c r="B13" s="5"/>
      <c r="C13" s="9"/>
      <c r="D13" s="5"/>
      <c r="E13" s="5"/>
      <c r="F13" s="38"/>
      <c r="G13" s="40"/>
    </row>
    <row r="14" spans="1:7" ht="15.75" x14ac:dyDescent="0.25">
      <c r="A14" s="16">
        <v>13</v>
      </c>
      <c r="B14" s="5"/>
      <c r="C14" s="9"/>
      <c r="D14" s="5"/>
      <c r="E14" s="5"/>
      <c r="F14" s="38"/>
      <c r="G14" s="40"/>
    </row>
    <row r="15" spans="1:7" ht="16.5" thickBot="1" x14ac:dyDescent="0.3">
      <c r="A15" s="18">
        <v>14</v>
      </c>
      <c r="B15" s="19"/>
      <c r="C15" s="20"/>
      <c r="D15" s="19"/>
      <c r="E15" s="19"/>
      <c r="F15" s="39"/>
      <c r="G15" s="42"/>
    </row>
  </sheetData>
  <sortState ref="A4:G15">
    <sortCondition ref="G4"/>
  </sortState>
  <mergeCells count="1">
    <mergeCell ref="A1:F1"/>
  </mergeCells>
  <dataValidations count="1">
    <dataValidation type="list" allowBlank="1" showInputMessage="1" showErrorMessage="1" sqref="E8:E15 E4:E6">
      <formula1>"Po/Pu,Bin,Min,Cad"</formula1>
    </dataValidation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B1" zoomScale="200" zoomScaleNormal="200" workbookViewId="0">
      <selection activeCell="C13" sqref="C13"/>
    </sheetView>
  </sheetViews>
  <sheetFormatPr baseColWidth="10" defaultRowHeight="15" x14ac:dyDescent="0.25"/>
  <cols>
    <col min="1" max="1" width="6.140625" bestFit="1" customWidth="1"/>
    <col min="2" max="2" width="6.28515625" customWidth="1"/>
    <col min="3" max="3" width="38.85546875" bestFit="1" customWidth="1"/>
    <col min="4" max="4" width="14.7109375" customWidth="1"/>
    <col min="5" max="5" width="9.85546875" customWidth="1"/>
    <col min="6" max="6" width="10.42578125" customWidth="1"/>
    <col min="7" max="7" width="6.140625" bestFit="1" customWidth="1"/>
  </cols>
  <sheetData>
    <row r="1" spans="1:7" ht="21" x14ac:dyDescent="0.25">
      <c r="A1" s="30" t="s">
        <v>55</v>
      </c>
      <c r="B1" s="30"/>
      <c r="C1" s="30"/>
      <c r="D1" s="30"/>
      <c r="E1" s="30"/>
      <c r="F1" s="30"/>
    </row>
    <row r="2" spans="1:7" ht="15.75" thickBot="1" x14ac:dyDescent="0.3">
      <c r="A2" s="1"/>
      <c r="B2" s="1"/>
      <c r="C2" s="1"/>
      <c r="D2" s="1"/>
      <c r="E2" s="1"/>
      <c r="F2" s="1"/>
    </row>
    <row r="3" spans="1:7" ht="15.75" x14ac:dyDescent="0.25">
      <c r="A3" s="13" t="s">
        <v>45</v>
      </c>
      <c r="B3" s="14" t="s">
        <v>46</v>
      </c>
      <c r="C3" s="14" t="s">
        <v>49</v>
      </c>
      <c r="D3" s="14" t="s">
        <v>50</v>
      </c>
      <c r="E3" s="14" t="s">
        <v>51</v>
      </c>
      <c r="F3" s="15" t="s">
        <v>44</v>
      </c>
      <c r="G3" s="13" t="s">
        <v>45</v>
      </c>
    </row>
    <row r="4" spans="1:7" ht="15.75" x14ac:dyDescent="0.25">
      <c r="A4" s="16">
        <v>5</v>
      </c>
      <c r="B4" s="5">
        <v>210</v>
      </c>
      <c r="C4" s="6" t="s">
        <v>77</v>
      </c>
      <c r="D4" s="7" t="s">
        <v>78</v>
      </c>
      <c r="E4" s="5" t="s">
        <v>7</v>
      </c>
      <c r="F4" s="31">
        <v>1.4872685185185185E-2</v>
      </c>
      <c r="G4" s="16">
        <v>1</v>
      </c>
    </row>
    <row r="5" spans="1:7" ht="15.75" x14ac:dyDescent="0.25">
      <c r="A5" s="16">
        <v>1</v>
      </c>
      <c r="B5" s="32">
        <v>212</v>
      </c>
      <c r="C5" s="6" t="s">
        <v>62</v>
      </c>
      <c r="D5" s="5" t="s">
        <v>33</v>
      </c>
      <c r="E5" s="5" t="s">
        <v>7</v>
      </c>
      <c r="F5" s="31">
        <v>1.5347222222222222E-2</v>
      </c>
      <c r="G5" s="16">
        <v>2</v>
      </c>
    </row>
    <row r="6" spans="1:7" ht="15.75" x14ac:dyDescent="0.25">
      <c r="A6" s="16">
        <v>2</v>
      </c>
      <c r="B6" s="32">
        <v>211</v>
      </c>
      <c r="C6" s="6" t="s">
        <v>79</v>
      </c>
      <c r="D6" s="5" t="s">
        <v>33</v>
      </c>
      <c r="E6" s="5" t="s">
        <v>7</v>
      </c>
      <c r="F6" s="31">
        <v>1.5868055555555555E-2</v>
      </c>
      <c r="G6" s="16">
        <v>3</v>
      </c>
    </row>
    <row r="7" spans="1:7" ht="15.75" x14ac:dyDescent="0.25">
      <c r="A7" s="16">
        <v>6</v>
      </c>
      <c r="B7" s="5">
        <v>221</v>
      </c>
      <c r="C7" s="6" t="s">
        <v>80</v>
      </c>
      <c r="D7" s="5" t="s">
        <v>20</v>
      </c>
      <c r="E7" s="5" t="s">
        <v>7</v>
      </c>
      <c r="F7" s="31">
        <v>1.7395833333333336E-2</v>
      </c>
      <c r="G7" s="16">
        <v>4</v>
      </c>
    </row>
    <row r="8" spans="1:7" ht="15.75" x14ac:dyDescent="0.25">
      <c r="A8" s="16">
        <v>3</v>
      </c>
      <c r="B8" s="5">
        <v>213</v>
      </c>
      <c r="C8" s="6" t="s">
        <v>69</v>
      </c>
      <c r="D8" s="5" t="s">
        <v>33</v>
      </c>
      <c r="E8" s="5" t="s">
        <v>7</v>
      </c>
      <c r="F8" s="31">
        <v>2.2581018518518518E-2</v>
      </c>
      <c r="G8" s="16">
        <v>5</v>
      </c>
    </row>
    <row r="9" spans="1:7" ht="15.75" x14ac:dyDescent="0.25">
      <c r="A9" s="16">
        <v>7</v>
      </c>
      <c r="B9" s="5"/>
      <c r="C9" s="9"/>
      <c r="D9" s="5"/>
      <c r="E9" s="5"/>
      <c r="F9" s="17"/>
      <c r="G9" s="16">
        <v>6</v>
      </c>
    </row>
    <row r="10" spans="1:7" ht="16.5" thickBot="1" x14ac:dyDescent="0.3">
      <c r="A10" s="18">
        <v>14</v>
      </c>
      <c r="B10" s="19"/>
      <c r="C10" s="20"/>
      <c r="D10" s="19"/>
      <c r="E10" s="19"/>
      <c r="F10" s="21"/>
      <c r="G10" s="16">
        <v>13</v>
      </c>
    </row>
  </sheetData>
  <sortState ref="A4:F16">
    <sortCondition ref="F4"/>
  </sortState>
  <mergeCells count="1">
    <mergeCell ref="A1:F1"/>
  </mergeCells>
  <dataValidations count="1">
    <dataValidation type="list" allowBlank="1" showInputMessage="1" showErrorMessage="1" sqref="E4:E10">
      <formula1>"Po/Pu,Bin,Min,Cad"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170" zoomScaleNormal="170" workbookViewId="0">
      <selection activeCell="H10" sqref="H10"/>
    </sheetView>
  </sheetViews>
  <sheetFormatPr baseColWidth="10" defaultRowHeight="15" x14ac:dyDescent="0.25"/>
  <cols>
    <col min="1" max="1" width="9.7109375" customWidth="1"/>
    <col min="2" max="2" width="8.7109375" customWidth="1"/>
    <col min="3" max="3" width="31.85546875" customWidth="1"/>
    <col min="4" max="4" width="23.85546875" customWidth="1"/>
  </cols>
  <sheetData>
    <row r="1" spans="1:6" ht="21" x14ac:dyDescent="0.25">
      <c r="A1" s="30" t="s">
        <v>53</v>
      </c>
      <c r="B1" s="30"/>
      <c r="C1" s="30"/>
      <c r="D1" s="30"/>
      <c r="E1" s="30"/>
      <c r="F1" s="30"/>
    </row>
    <row r="2" spans="1:6" ht="15.75" thickBot="1" x14ac:dyDescent="0.3">
      <c r="A2" s="1"/>
      <c r="B2" s="1"/>
      <c r="C2" s="1"/>
      <c r="D2" s="1"/>
      <c r="E2" s="1"/>
      <c r="F2" s="1"/>
    </row>
    <row r="3" spans="1:6" ht="15.75" x14ac:dyDescent="0.25">
      <c r="A3" s="13" t="s">
        <v>45</v>
      </c>
      <c r="B3" s="14" t="s">
        <v>46</v>
      </c>
      <c r="C3" s="14" t="s">
        <v>49</v>
      </c>
      <c r="D3" s="14" t="s">
        <v>50</v>
      </c>
      <c r="E3" s="14" t="s">
        <v>51</v>
      </c>
      <c r="F3" s="15" t="s">
        <v>44</v>
      </c>
    </row>
    <row r="4" spans="1:6" ht="47.25" x14ac:dyDescent="0.25">
      <c r="A4" s="16">
        <v>3</v>
      </c>
      <c r="B4" s="5">
        <v>201</v>
      </c>
      <c r="C4" s="6" t="s">
        <v>73</v>
      </c>
      <c r="D4" s="5" t="s">
        <v>33</v>
      </c>
      <c r="E4" s="5" t="s">
        <v>22</v>
      </c>
      <c r="F4" s="31">
        <v>2.8321759259259258E-2</v>
      </c>
    </row>
    <row r="5" spans="1:6" ht="31.5" x14ac:dyDescent="0.25">
      <c r="A5" s="16">
        <v>1</v>
      </c>
      <c r="B5" s="32">
        <v>200</v>
      </c>
      <c r="C5" s="6" t="s">
        <v>23</v>
      </c>
      <c r="D5" s="5" t="s">
        <v>21</v>
      </c>
      <c r="E5" s="5" t="s">
        <v>22</v>
      </c>
      <c r="F5" s="31">
        <v>3.0034722222222223E-2</v>
      </c>
    </row>
    <row r="6" spans="1:6" ht="31.5" x14ac:dyDescent="0.25">
      <c r="A6" s="16">
        <v>2</v>
      </c>
      <c r="B6" s="32">
        <v>202</v>
      </c>
      <c r="C6" s="6" t="s">
        <v>30</v>
      </c>
      <c r="D6" s="7" t="s">
        <v>32</v>
      </c>
      <c r="E6" s="5" t="s">
        <v>22</v>
      </c>
      <c r="F6" s="31">
        <v>4.3055555555555562E-2</v>
      </c>
    </row>
    <row r="7" spans="1:6" ht="15.75" x14ac:dyDescent="0.25">
      <c r="A7" s="16">
        <v>4</v>
      </c>
      <c r="B7" s="5"/>
      <c r="C7" s="6"/>
      <c r="D7" s="5"/>
      <c r="E7" s="5"/>
      <c r="F7" s="17"/>
    </row>
    <row r="8" spans="1:6" ht="15.75" x14ac:dyDescent="0.25">
      <c r="A8" s="16">
        <v>5</v>
      </c>
      <c r="B8" s="5"/>
      <c r="C8" s="6"/>
      <c r="D8" s="7"/>
      <c r="E8" s="5"/>
      <c r="F8" s="17"/>
    </row>
    <row r="9" spans="1:6" ht="15.75" x14ac:dyDescent="0.25">
      <c r="A9" s="16">
        <v>6</v>
      </c>
      <c r="B9" s="5"/>
      <c r="C9" s="9"/>
      <c r="D9" s="5"/>
      <c r="E9" s="5"/>
      <c r="F9" s="17"/>
    </row>
    <row r="10" spans="1:6" ht="15.75" x14ac:dyDescent="0.25">
      <c r="A10" s="16">
        <v>7</v>
      </c>
      <c r="B10" s="5"/>
      <c r="C10" s="9"/>
      <c r="D10" s="5"/>
      <c r="E10" s="5"/>
      <c r="F10" s="17"/>
    </row>
    <row r="11" spans="1:6" ht="15.75" x14ac:dyDescent="0.25">
      <c r="A11" s="16">
        <v>8</v>
      </c>
      <c r="B11" s="5"/>
      <c r="C11" s="9"/>
      <c r="D11" s="5"/>
      <c r="E11" s="5"/>
      <c r="F11" s="17"/>
    </row>
    <row r="12" spans="1:6" ht="15.75" x14ac:dyDescent="0.25">
      <c r="A12" s="16">
        <v>9</v>
      </c>
      <c r="B12" s="5"/>
      <c r="C12" s="9"/>
      <c r="D12" s="5"/>
      <c r="E12" s="5"/>
      <c r="F12" s="17"/>
    </row>
    <row r="13" spans="1:6" ht="15.75" x14ac:dyDescent="0.25">
      <c r="A13" s="16">
        <v>10</v>
      </c>
      <c r="B13" s="5"/>
      <c r="C13" s="9"/>
      <c r="D13" s="5"/>
      <c r="E13" s="5"/>
      <c r="F13" s="17"/>
    </row>
    <row r="14" spans="1:6" ht="15.75" x14ac:dyDescent="0.25">
      <c r="A14" s="16">
        <v>11</v>
      </c>
      <c r="B14" s="5"/>
      <c r="C14" s="9"/>
      <c r="D14" s="5"/>
      <c r="E14" s="5"/>
      <c r="F14" s="17"/>
    </row>
    <row r="15" spans="1:6" ht="15.75" x14ac:dyDescent="0.25">
      <c r="A15" s="16">
        <v>12</v>
      </c>
      <c r="B15" s="5"/>
      <c r="C15" s="9"/>
      <c r="D15" s="5"/>
      <c r="E15" s="5"/>
      <c r="F15" s="17"/>
    </row>
    <row r="16" spans="1:6" ht="15.75" x14ac:dyDescent="0.25">
      <c r="A16" s="16">
        <v>13</v>
      </c>
      <c r="B16" s="5"/>
      <c r="C16" s="9"/>
      <c r="D16" s="5"/>
      <c r="E16" s="5"/>
      <c r="F16" s="17"/>
    </row>
    <row r="17" spans="1:6" ht="16.5" thickBot="1" x14ac:dyDescent="0.3">
      <c r="A17" s="18">
        <v>14</v>
      </c>
      <c r="B17" s="19"/>
      <c r="C17" s="20"/>
      <c r="D17" s="19"/>
      <c r="E17" s="19"/>
      <c r="F17" s="21"/>
    </row>
  </sheetData>
  <sortState ref="A4:G17">
    <sortCondition ref="F4"/>
  </sortState>
  <mergeCells count="1">
    <mergeCell ref="A1:F1"/>
  </mergeCells>
  <dataValidations count="1">
    <dataValidation type="list" allowBlank="1" showInputMessage="1" showErrorMessage="1" sqref="E4:E17">
      <formula1>"Po/Pu,Bin,Min,Cad"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Inscriptions</vt:lpstr>
      <vt:lpstr>Feuil1</vt:lpstr>
      <vt:lpstr>PO-PU</vt:lpstr>
      <vt:lpstr>Ben</vt:lpstr>
      <vt:lpstr>Min</vt:lpstr>
      <vt:lpstr>Cad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Titeuf08</dc:creator>
  <cp:lastModifiedBy>Titeuf08</cp:lastModifiedBy>
  <cp:lastPrinted>2014-12-07T15:46:06Z</cp:lastPrinted>
  <dcterms:created xsi:type="dcterms:W3CDTF">2014-12-06T15:51:10Z</dcterms:created>
  <dcterms:modified xsi:type="dcterms:W3CDTF">2014-12-07T16:16:58Z</dcterms:modified>
</cp:coreProperties>
</file>